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g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6" i="1"/>
  <c r="E22" i="1"/>
  <c r="E10" i="1"/>
  <c r="E13" i="1" s="1"/>
  <c r="E30" i="1" s="1"/>
  <c r="E32" i="1" s="1"/>
</calcChain>
</file>

<file path=xl/sharedStrings.xml><?xml version="1.0" encoding="utf-8"?>
<sst xmlns="http://schemas.openxmlformats.org/spreadsheetml/2006/main" count="34" uniqueCount="33">
  <si>
    <t>G2. Indtægter og omkostninger fordelt på primære kategorier (internt regnskab) 2019-2020</t>
  </si>
  <si>
    <t>Mio. kr. årets priser</t>
  </si>
  <si>
    <t>Regnskab 2019</t>
  </si>
  <si>
    <t>Regnskab 2020</t>
  </si>
  <si>
    <t>Ordinære driftsindtægter</t>
  </si>
  <si>
    <t>Finanslovstilskud</t>
  </si>
  <si>
    <t>Uddannelsestilskud</t>
  </si>
  <si>
    <t>Basisforskning</t>
  </si>
  <si>
    <t xml:space="preserve">Myndighedskontrakt - Rådgivning </t>
  </si>
  <si>
    <t>Myndighedskontrakt - Forskning</t>
  </si>
  <si>
    <t>Andre finanslovstilskud</t>
  </si>
  <si>
    <t>Finanslovstilskud i alt</t>
  </si>
  <si>
    <t>Eksterne tilskud</t>
  </si>
  <si>
    <t>Salg og øvrige driftsindtægter</t>
  </si>
  <si>
    <t>Ordinære driftsindtægter i alt</t>
  </si>
  <si>
    <t>Ordinære driftsomkostninger</t>
  </si>
  <si>
    <t>Lønninger</t>
  </si>
  <si>
    <t>VIP</t>
  </si>
  <si>
    <t>Ph.d.</t>
  </si>
  <si>
    <t>DVIP</t>
  </si>
  <si>
    <t>TAP</t>
  </si>
  <si>
    <t>DTAP</t>
  </si>
  <si>
    <t>Anden løn</t>
  </si>
  <si>
    <t>Lønninger i alt</t>
  </si>
  <si>
    <t>Øvrige driftsomkostninger</t>
  </si>
  <si>
    <t>Centralt fordelt husleje</t>
  </si>
  <si>
    <t>Øvrige bygningsomkostninger</t>
  </si>
  <si>
    <t xml:space="preserve">Bygningsomkostninger i alt </t>
  </si>
  <si>
    <t>Afskrivninger</t>
  </si>
  <si>
    <t>Ordinære driftsomkostninger i alt</t>
  </si>
  <si>
    <t>Resultat af ordinær drift</t>
  </si>
  <si>
    <t>Finansielle poster i alt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</si>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</sst>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#,###,,"/>
    <numFmt numFmtId="167" formatCode="#,##0,,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rgb="FFE7EEF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3" fillId="0" borderId="0" xfId="0" applyFont="1"/>
    <xf numFmtId="165" fontId="3" fillId="0" borderId="0" xfId="1" applyNumberFormat="1" applyFont="1"/>
    <xf numFmtId="166" fontId="3" fillId="0" borderId="0" xfId="1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166" fontId="2" fillId="2" borderId="3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1" xfId="0" applyFont="1" applyBorder="1"/>
    <xf numFmtId="167" fontId="0" fillId="0" borderId="1" xfId="2" applyNumberFormat="1" applyFont="1" applyBorder="1"/>
    <xf numFmtId="165" fontId="0" fillId="0" borderId="0" xfId="0" applyNumberFormat="1"/>
    <xf numFmtId="0" fontId="0" fillId="4" borderId="1" xfId="0" applyFont="1" applyFill="1" applyBorder="1"/>
    <xf numFmtId="167" fontId="0" fillId="4" borderId="1" xfId="2" applyNumberFormat="1" applyFont="1" applyFill="1" applyBorder="1"/>
    <xf numFmtId="0" fontId="3" fillId="5" borderId="1" xfId="0" applyFont="1" applyFill="1" applyBorder="1"/>
    <xf numFmtId="167" fontId="3" fillId="5" borderId="1" xfId="2" applyNumberFormat="1" applyFont="1" applyFill="1" applyBorder="1"/>
    <xf numFmtId="165" fontId="0" fillId="0" borderId="0" xfId="1" applyNumberFormat="1" applyFont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3" borderId="1" xfId="0" applyFont="1" applyFill="1" applyBorder="1"/>
    <xf numFmtId="167" fontId="3" fillId="3" borderId="1" xfId="2" applyNumberFormat="1" applyFont="1" applyFill="1" applyBorder="1"/>
    <xf numFmtId="0" fontId="3" fillId="4" borderId="1" xfId="0" applyFont="1" applyFill="1" applyBorder="1"/>
    <xf numFmtId="167" fontId="3" fillId="4" borderId="1" xfId="2" applyNumberFormat="1" applyFont="1" applyFill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6" fontId="0" fillId="0" borderId="0" xfId="1" applyNumberFormat="1" applyFont="1"/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Layout" zoomScaleNormal="100" workbookViewId="0">
      <selection activeCell="D32" sqref="D32"/>
    </sheetView>
  </sheetViews>
  <sheetFormatPr defaultColWidth="8.85546875" defaultRowHeight="15" x14ac:dyDescent="0.25"/>
  <cols>
    <col min="1" max="1" width="7.28515625" customWidth="1"/>
    <col min="2" max="2" width="6" customWidth="1"/>
    <col min="3" max="3" width="55" customWidth="1"/>
    <col min="4" max="4" width="15.140625" style="23" customWidth="1"/>
    <col min="5" max="5" width="15.42578125" style="35" customWidth="1"/>
    <col min="6" max="6" width="17.7109375" customWidth="1"/>
  </cols>
  <sheetData>
    <row r="1" spans="1:6" s="2" customFormat="1" ht="17.25" x14ac:dyDescent="0.3">
      <c r="A1" s="1" t="s">
        <v>0</v>
      </c>
      <c r="D1" s="3"/>
      <c r="E1" s="4"/>
    </row>
    <row r="2" spans="1:6" x14ac:dyDescent="0.25">
      <c r="A2" s="5" t="s">
        <v>1</v>
      </c>
      <c r="B2" s="5"/>
      <c r="C2" s="6"/>
      <c r="D2" s="7" t="s">
        <v>2</v>
      </c>
      <c r="E2" s="8" t="s">
        <v>3</v>
      </c>
    </row>
    <row r="3" spans="1:6" x14ac:dyDescent="0.25">
      <c r="A3" s="9" t="s">
        <v>4</v>
      </c>
      <c r="B3" s="10"/>
      <c r="C3" s="10"/>
      <c r="D3" s="10"/>
      <c r="E3" s="11"/>
    </row>
    <row r="4" spans="1:6" x14ac:dyDescent="0.25">
      <c r="A4" s="12"/>
      <c r="B4" s="13" t="s">
        <v>5</v>
      </c>
      <c r="C4" s="14"/>
      <c r="D4" s="14"/>
      <c r="E4" s="15"/>
    </row>
    <row r="5" spans="1:6" x14ac:dyDescent="0.25">
      <c r="A5" s="16"/>
      <c r="B5" s="16"/>
      <c r="C5" s="16" t="s">
        <v>6</v>
      </c>
      <c r="D5" s="17">
        <v>1791037816.78</v>
      </c>
      <c r="E5" s="17">
        <v>1828749441.9000001</v>
      </c>
    </row>
    <row r="6" spans="1:6" x14ac:dyDescent="0.25">
      <c r="A6" s="16"/>
      <c r="B6" s="16"/>
      <c r="C6" s="16" t="s">
        <v>7</v>
      </c>
      <c r="D6" s="17">
        <v>1904118469.8199999</v>
      </c>
      <c r="E6" s="17">
        <v>1933752308.26</v>
      </c>
      <c r="F6" s="18"/>
    </row>
    <row r="7" spans="1:6" x14ac:dyDescent="0.25">
      <c r="A7" s="16"/>
      <c r="B7" s="16"/>
      <c r="C7" s="16" t="s">
        <v>8</v>
      </c>
      <c r="D7" s="17">
        <v>188401699.97</v>
      </c>
      <c r="E7" s="17">
        <v>186666680</v>
      </c>
    </row>
    <row r="8" spans="1:6" x14ac:dyDescent="0.25">
      <c r="A8" s="16"/>
      <c r="B8" s="16"/>
      <c r="C8" s="16" t="s">
        <v>9</v>
      </c>
      <c r="D8" s="17">
        <v>188402300</v>
      </c>
      <c r="E8" s="17">
        <v>186666680</v>
      </c>
    </row>
    <row r="9" spans="1:6" x14ac:dyDescent="0.25">
      <c r="A9" s="16"/>
      <c r="B9" s="16"/>
      <c r="C9" s="16" t="s">
        <v>10</v>
      </c>
      <c r="D9" s="17">
        <v>118872285.25</v>
      </c>
      <c r="E9" s="17">
        <v>101478894.41</v>
      </c>
    </row>
    <row r="10" spans="1:6" x14ac:dyDescent="0.25">
      <c r="A10" s="16"/>
      <c r="B10" s="16" t="s">
        <v>11</v>
      </c>
      <c r="C10" s="16"/>
      <c r="D10" s="17">
        <v>4190832571.8199997</v>
      </c>
      <c r="E10" s="17">
        <f>SUM(E5:E9)</f>
        <v>4237314004.5699997</v>
      </c>
    </row>
    <row r="11" spans="1:6" x14ac:dyDescent="0.25">
      <c r="A11" s="19"/>
      <c r="B11" s="19" t="s">
        <v>12</v>
      </c>
      <c r="C11" s="19"/>
      <c r="D11" s="20">
        <v>2048300574.4000001</v>
      </c>
      <c r="E11" s="20">
        <v>1983671357.22</v>
      </c>
    </row>
    <row r="12" spans="1:6" x14ac:dyDescent="0.25">
      <c r="A12" s="19"/>
      <c r="B12" s="19" t="s">
        <v>13</v>
      </c>
      <c r="C12" s="19"/>
      <c r="D12" s="20">
        <v>487983861.56999999</v>
      </c>
      <c r="E12" s="20">
        <v>439464706.25</v>
      </c>
    </row>
    <row r="13" spans="1:6" x14ac:dyDescent="0.25">
      <c r="A13" s="21" t="s">
        <v>14</v>
      </c>
      <c r="B13" s="21"/>
      <c r="C13" s="21"/>
      <c r="D13" s="22">
        <v>6727117007.789999</v>
      </c>
      <c r="E13" s="22">
        <f>E10+E11+E12</f>
        <v>6660450068.04</v>
      </c>
      <c r="F13" s="23"/>
    </row>
    <row r="14" spans="1:6" x14ac:dyDescent="0.25">
      <c r="A14" s="9" t="s">
        <v>15</v>
      </c>
      <c r="B14" s="10"/>
      <c r="C14" s="10"/>
      <c r="D14" s="10"/>
      <c r="E14" s="11"/>
    </row>
    <row r="15" spans="1:6" x14ac:dyDescent="0.25">
      <c r="A15" s="19"/>
      <c r="B15" s="24" t="s">
        <v>16</v>
      </c>
      <c r="C15" s="25"/>
      <c r="D15" s="25"/>
      <c r="E15" s="26"/>
    </row>
    <row r="16" spans="1:6" x14ac:dyDescent="0.25">
      <c r="A16" s="16"/>
      <c r="B16" s="16"/>
      <c r="C16" s="16" t="s">
        <v>17</v>
      </c>
      <c r="D16" s="17">
        <v>-1944255689.8</v>
      </c>
      <c r="E16" s="17">
        <v>-2012432696.3099999</v>
      </c>
    </row>
    <row r="17" spans="1:6" x14ac:dyDescent="0.25">
      <c r="A17" s="16"/>
      <c r="B17" s="16"/>
      <c r="C17" s="16" t="s">
        <v>18</v>
      </c>
      <c r="D17" s="17">
        <v>-470048781.52999997</v>
      </c>
      <c r="E17" s="17">
        <v>-462864735.19</v>
      </c>
    </row>
    <row r="18" spans="1:6" x14ac:dyDescent="0.25">
      <c r="A18" s="16"/>
      <c r="B18" s="16"/>
      <c r="C18" s="16" t="s">
        <v>19</v>
      </c>
      <c r="D18" s="17">
        <v>-170569578.59999999</v>
      </c>
      <c r="E18" s="17">
        <v>-1682997214.5899999</v>
      </c>
    </row>
    <row r="19" spans="1:6" x14ac:dyDescent="0.25">
      <c r="A19" s="16"/>
      <c r="B19" s="16"/>
      <c r="C19" s="16" t="s">
        <v>20</v>
      </c>
      <c r="D19" s="17">
        <v>-1644043833.3499999</v>
      </c>
      <c r="E19" s="17">
        <v>-156268830.53</v>
      </c>
    </row>
    <row r="20" spans="1:6" x14ac:dyDescent="0.25">
      <c r="A20" s="16"/>
      <c r="B20" s="16"/>
      <c r="C20" s="16" t="s">
        <v>21</v>
      </c>
      <c r="D20" s="17">
        <v>-74400364.5</v>
      </c>
      <c r="E20" s="17">
        <v>-64631745.979999997</v>
      </c>
    </row>
    <row r="21" spans="1:6" x14ac:dyDescent="0.25">
      <c r="A21" s="16"/>
      <c r="B21" s="16"/>
      <c r="C21" s="16" t="s">
        <v>22</v>
      </c>
      <c r="D21" s="17">
        <v>-107077454.47</v>
      </c>
      <c r="E21" s="17">
        <v>-153809986.25</v>
      </c>
    </row>
    <row r="22" spans="1:6" x14ac:dyDescent="0.25">
      <c r="A22" s="16"/>
      <c r="B22" s="16" t="s">
        <v>23</v>
      </c>
      <c r="C22" s="16"/>
      <c r="D22" s="17">
        <v>-4410395702.25</v>
      </c>
      <c r="E22" s="17">
        <f>SUM(E16:E21)</f>
        <v>-4533005208.8499994</v>
      </c>
      <c r="F22" s="23"/>
    </row>
    <row r="23" spans="1:6" x14ac:dyDescent="0.25">
      <c r="A23" s="19"/>
      <c r="B23" s="24" t="s">
        <v>24</v>
      </c>
      <c r="C23" s="25"/>
      <c r="D23" s="25"/>
      <c r="E23" s="26"/>
    </row>
    <row r="24" spans="1:6" x14ac:dyDescent="0.25">
      <c r="A24" s="16"/>
      <c r="B24" s="16"/>
      <c r="C24" s="16" t="s">
        <v>25</v>
      </c>
      <c r="D24" s="17">
        <v>-684021066.38</v>
      </c>
      <c r="E24" s="17">
        <v>-666804190.05999994</v>
      </c>
    </row>
    <row r="25" spans="1:6" x14ac:dyDescent="0.25">
      <c r="A25" s="16"/>
      <c r="B25" s="16"/>
      <c r="C25" s="16" t="s">
        <v>26</v>
      </c>
      <c r="D25" s="17">
        <v>-265051461.97</v>
      </c>
      <c r="E25" s="17">
        <v>-243315368.02000001</v>
      </c>
    </row>
    <row r="26" spans="1:6" x14ac:dyDescent="0.25">
      <c r="A26" s="16"/>
      <c r="B26" s="27" t="s">
        <v>27</v>
      </c>
      <c r="C26" s="28"/>
      <c r="D26" s="17">
        <v>-949072528.35000002</v>
      </c>
      <c r="E26" s="17">
        <f>E24+E25</f>
        <v>-910119558.07999992</v>
      </c>
    </row>
    <row r="27" spans="1:6" x14ac:dyDescent="0.25">
      <c r="A27" s="16"/>
      <c r="B27" s="16" t="s">
        <v>24</v>
      </c>
      <c r="C27" s="16"/>
      <c r="D27" s="17">
        <v>-1224002427.05</v>
      </c>
      <c r="E27" s="17">
        <v>-1101443451.3599999</v>
      </c>
      <c r="F27" s="23"/>
    </row>
    <row r="28" spans="1:6" x14ac:dyDescent="0.25">
      <c r="A28" s="19"/>
      <c r="B28" s="19" t="s">
        <v>28</v>
      </c>
      <c r="C28" s="19"/>
      <c r="D28" s="20">
        <v>-145786612.63999999</v>
      </c>
      <c r="E28" s="20">
        <v>-151615708.46000001</v>
      </c>
    </row>
    <row r="29" spans="1:6" x14ac:dyDescent="0.25">
      <c r="A29" s="21" t="s">
        <v>29</v>
      </c>
      <c r="B29" s="21"/>
      <c r="C29" s="21"/>
      <c r="D29" s="22">
        <v>-6729257270.2900009</v>
      </c>
      <c r="E29" s="22">
        <f>E22+E24+E25+E27+E28</f>
        <v>-6696183926.75</v>
      </c>
      <c r="F29" s="23"/>
    </row>
    <row r="30" spans="1:6" x14ac:dyDescent="0.25">
      <c r="A30" s="29" t="s">
        <v>30</v>
      </c>
      <c r="B30" s="29"/>
      <c r="C30" s="29"/>
      <c r="D30" s="30">
        <v>-2140262.5000019073</v>
      </c>
      <c r="E30" s="30">
        <f>E13+E29</f>
        <v>-35733858.710000038</v>
      </c>
    </row>
    <row r="31" spans="1:6" x14ac:dyDescent="0.25">
      <c r="A31" s="16"/>
      <c r="B31" s="16" t="s">
        <v>31</v>
      </c>
      <c r="C31" s="16"/>
      <c r="D31" s="17">
        <v>53177987.789999999</v>
      </c>
      <c r="E31" s="17">
        <v>35494181.549999997</v>
      </c>
    </row>
    <row r="32" spans="1:6" x14ac:dyDescent="0.25">
      <c r="A32" s="31" t="s">
        <v>32</v>
      </c>
      <c r="B32" s="31"/>
      <c r="C32" s="31"/>
      <c r="D32" s="32">
        <v>51037725.289998092</v>
      </c>
      <c r="E32" s="32">
        <f>E30+E31</f>
        <v>-239677.16000004113</v>
      </c>
      <c r="F32" s="23"/>
    </row>
    <row r="34" spans="1:5" ht="15.75" x14ac:dyDescent="0.25">
      <c r="A34" s="33"/>
      <c r="B34" s="33"/>
      <c r="C34" s="34"/>
      <c r="D34" s="33"/>
      <c r="E34" s="33"/>
    </row>
  </sheetData>
  <mergeCells count="6">
    <mergeCell ref="A3:E3"/>
    <mergeCell ref="B4:E4"/>
    <mergeCell ref="A14:E14"/>
    <mergeCell ref="B15:E15"/>
    <mergeCell ref="B23:E23"/>
    <mergeCell ref="B26:C26"/>
  </mergeCells>
  <pageMargins left="0.25" right="0.25" top="0.95833333333333337" bottom="0.75" header="0.3" footer="0.3"/>
  <pageSetup paperSize="9" fitToWidth="0" fitToHeight="0" orientation="portrait" r:id="rId1"/>
  <headerFooter>
    <oddHeader>&amp;L&amp;G&amp;R ØKONOMI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2021-06-22T11:10:08Z</dcterms:created>
  <dcterms:modified xsi:type="dcterms:W3CDTF">2021-06-22T11:10:35Z</dcterms:modified>
</cp:coreProperties>
</file>